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LOBOX\02-Commesse\04-Aperte\C7749_AGS_Agg VIR e doc SA\Di lavoro\Elaborazioni\02. VIR_Listino TN-2014\Riva Del Garda-TN-2014_IFL2017\"/>
    </mc:Choice>
  </mc:AlternateContent>
  <bookViews>
    <workbookView xWindow="0" yWindow="0" windowWidth="20490" windowHeight="7455"/>
  </bookViews>
  <sheets>
    <sheet name="Tab18_Riva del Garda_558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7" i="1"/>
  <c r="J26" i="1"/>
  <c r="M25" i="1"/>
  <c r="L25" i="1"/>
  <c r="K25" i="1"/>
  <c r="J25" i="1"/>
  <c r="M24" i="1"/>
  <c r="L24" i="1"/>
  <c r="K24" i="1"/>
  <c r="J24" i="1"/>
  <c r="H20" i="1"/>
  <c r="E11" i="1"/>
  <c r="D11" i="1"/>
  <c r="F11" i="1"/>
</calcChain>
</file>

<file path=xl/sharedStrings.xml><?xml version="1.0" encoding="utf-8"?>
<sst xmlns="http://schemas.openxmlformats.org/spreadsheetml/2006/main" count="130" uniqueCount="82">
  <si>
    <t>Tabella 18 Foglio riassuntivo calcolo valore di rimborso</t>
  </si>
  <si>
    <t>Comune</t>
  </si>
  <si>
    <t>Cod. ISTAT</t>
  </si>
  <si>
    <t>Impianto n.</t>
  </si>
  <si>
    <t>Ambito</t>
  </si>
  <si>
    <t>Caratteristiche principali dell'impianto</t>
  </si>
  <si>
    <t>numero di pdr totali</t>
  </si>
  <si>
    <t>condotte (m)</t>
  </si>
  <si>
    <t>pdr/IDU medio</t>
  </si>
  <si>
    <t>Lunghezza interrata IDU medio (m)</t>
  </si>
  <si>
    <t>Lunghezza aerea IDU medio (m)</t>
  </si>
  <si>
    <t>Larghezza tappeto d'usura per IDU</t>
  </si>
  <si>
    <t xml:space="preserve">Larghezza tappeto di usura condotte </t>
  </si>
  <si>
    <t xml:space="preserve">Anno di prima metanizzazione (APF)  </t>
  </si>
  <si>
    <t>Anno di realizzazione impianto</t>
  </si>
  <si>
    <t>Segnalazioni nell'autocertificazione dell'Allegato 3</t>
  </si>
  <si>
    <t>totali</t>
  </si>
  <si>
    <t>di cui AP</t>
  </si>
  <si>
    <t xml:space="preserve">Parte impianto la cui proprietà del gestore uscente è ceduta al gestore entrante </t>
  </si>
  <si>
    <t>Parte impianto la cui proprietà del gestore uscente è ceduta all'ente locale seguendo art. 5 comma 14 b regolamento criteri gara</t>
  </si>
  <si>
    <t>Metodologia di calcolo del valore di rimborso</t>
  </si>
  <si>
    <t>Parte impianto di proprietà del gestore uscente ceduta all'ente locale a  devoluzione completamente gratuita  a fine concessione</t>
  </si>
  <si>
    <t>Conforme  con art.5 commi 5-13 regol. criteri gara e Linee guida</t>
  </si>
  <si>
    <r>
      <t xml:space="preserve">Dati o metodi differenti previsti nei documenti contrattuali </t>
    </r>
    <r>
      <rPr>
        <i/>
        <sz val="10"/>
        <color indexed="8"/>
        <rFont val="Calibri"/>
        <family val="2"/>
      </rPr>
      <t>(indicare a parte il dettaglio)</t>
    </r>
  </si>
  <si>
    <t>Parte impianto già di proprietà dell'ente locale</t>
  </si>
  <si>
    <t xml:space="preserve"> prezzario </t>
  </si>
  <si>
    <t>Vite utili cespiti</t>
  </si>
  <si>
    <t>Sezioni di scavo</t>
  </si>
  <si>
    <t>Altri input per  valore ricostruzione a nuovo</t>
  </si>
  <si>
    <t>Altri input per calcolo degrado</t>
  </si>
  <si>
    <t>Altro</t>
  </si>
  <si>
    <t>Totale</t>
  </si>
  <si>
    <t>x</t>
  </si>
  <si>
    <t>Parte impianto la cui proprietà è ceduta al gestore entrante</t>
  </si>
  <si>
    <t>Parte impianto la cui proprietà è ceduta all'ente locale seguendo art. 5 comma 14 b</t>
  </si>
  <si>
    <t>Parte impianto già dell'ente locale o ceduta all'ente locale a devoluzione completamente gratuita a fine concessione (*)</t>
  </si>
  <si>
    <t>Totale impianto</t>
  </si>
  <si>
    <t>Dati economici valutazioni VIR</t>
  </si>
  <si>
    <t>Condotte</t>
  </si>
  <si>
    <t>IDU</t>
  </si>
  <si>
    <t>VRN Valore di ricostruzione a nuovo</t>
  </si>
  <si>
    <t>VI Valore industriale (VRN con degrado)</t>
  </si>
  <si>
    <t xml:space="preserve">Valore residuo Contributi pubblici </t>
  </si>
  <si>
    <t>Valore residuo Contributi privati</t>
  </si>
  <si>
    <t>Valore residuo Premi</t>
  </si>
  <si>
    <t>(*) Valutato secondo la regolazione tariffaria (VRN = IML, VI = IMN)</t>
  </si>
  <si>
    <t>VIR Valore di rimborso</t>
  </si>
  <si>
    <t xml:space="preserve">Parte impianto già dell'ente locale o ceduta all'ente  in devoluzione gratuita o per art.5 comma 14 b </t>
  </si>
  <si>
    <t>Dati economici valutazioni RAB</t>
  </si>
  <si>
    <t>Valore immobilizzazioni lorde (IML)</t>
  </si>
  <si>
    <t>Valore immobilizzazioni nette (IMN)</t>
  </si>
  <si>
    <t>Valore residuo contributi pubblici tariffe</t>
  </si>
  <si>
    <t>Valore residuo contributi privati tariffe</t>
  </si>
  <si>
    <t>RAB di località</t>
  </si>
  <si>
    <t>Dati economici RAB soggetti a modifica conformemente a quanto sarà previsto dall'Autorità nel provvedimento per la propria verifica ai sensi dell'articolo 1, comma 16 del DL 145/2013 L.9/14</t>
  </si>
  <si>
    <r>
      <t xml:space="preserve">Tabella 18 Foglio riassuntivo calcolo valore di rimborso </t>
    </r>
    <r>
      <rPr>
        <b/>
        <i/>
        <sz val="14"/>
        <color indexed="8"/>
        <rFont val="Calibri"/>
        <family val="2"/>
      </rPr>
      <t>(continua)</t>
    </r>
  </si>
  <si>
    <t>Indicatori e componenti importanti</t>
  </si>
  <si>
    <t>Rapporto VI/VRN    %</t>
  </si>
  <si>
    <t>Rapporto IMN/IML  %</t>
  </si>
  <si>
    <t>(VRN-IML)/IML   %</t>
  </si>
  <si>
    <t>(VI-IMN)/IMN     %</t>
  </si>
  <si>
    <t>(VIR-RAB loc)/RABloc    %</t>
  </si>
  <si>
    <t>Parte impianto la cui proprietà è ceduta al gestore entrante (dati relativi a VRN)</t>
  </si>
  <si>
    <t>Identificazione sezione scavo tipo e tipologia posa di condotte che contribuiscono più del 5% su VRN</t>
  </si>
  <si>
    <t>Costo medio costruzione condotte/ metro (€)</t>
  </si>
  <si>
    <t>Costo medio/ IDU (€)</t>
  </si>
  <si>
    <t>Costo medio IDU/pdr (€)</t>
  </si>
  <si>
    <t>Sez scavo</t>
  </si>
  <si>
    <t>Tipologia posa</t>
  </si>
  <si>
    <t>%</t>
  </si>
  <si>
    <t>Costi per opere civili per metro di tubazione IDU  interrata  relativa alla  sezione di scavo tipo 1 e posa su strada asfaltata comunale  (€/m)</t>
  </si>
  <si>
    <t>Scavi (inclusa demolizione e smaltimento pavimentazione stradale)</t>
  </si>
  <si>
    <t>Rinterri e rinfianco tubazione (fino a riempimento provvisorio cassonetto stradale)</t>
  </si>
  <si>
    <t>Ripristino binder (inclusa asportazione e smaltimento dell'inerte di riempimento provvisorio del cassonetto)</t>
  </si>
  <si>
    <t>Ripristino tappeto di usura (inclusa eventuale fresatura pavimentazione)</t>
  </si>
  <si>
    <t>Riva del Garda</t>
  </si>
  <si>
    <t>022153</t>
  </si>
  <si>
    <t>Trento</t>
  </si>
  <si>
    <t/>
  </si>
  <si>
    <t>3 - strada o area comunale/ privata in conglomerato bituminoso</t>
  </si>
  <si>
    <t>1 - strada statale /regionale/ provinciale</t>
  </si>
  <si>
    <t>4 - strada o area comunale/ privata in pavimentazione speciale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</si>
</sst>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2" fillId="0" borderId="0" xfId="3" applyFont="1" applyAlignment="1">
      <alignment vertical="center"/>
    </xf>
    <xf numFmtId="0" fontId="1" fillId="0" borderId="0" xfId="3" applyAlignment="1">
      <alignment vertical="center"/>
    </xf>
    <xf numFmtId="0" fontId="4" fillId="2" borderId="1" xfId="3" applyFont="1" applyFill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5" fillId="2" borderId="1" xfId="3" applyFont="1" applyFill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5" fillId="0" borderId="1" xfId="3" applyFont="1" applyBorder="1" applyAlignment="1">
      <alignment vertical="center" wrapText="1"/>
    </xf>
    <xf numFmtId="0" fontId="4" fillId="2" borderId="1" xfId="3" applyFont="1" applyFill="1" applyBorder="1" applyAlignment="1">
      <alignment vertical="center" wrapText="1"/>
    </xf>
    <xf numFmtId="0" fontId="5" fillId="2" borderId="0" xfId="3" applyFont="1" applyFill="1" applyAlignment="1">
      <alignment horizontal="center" vertical="center" wrapText="1"/>
    </xf>
    <xf numFmtId="43" fontId="4" fillId="0" borderId="11" xfId="1" applyFont="1" applyBorder="1" applyAlignment="1">
      <alignment horizontal="center" vertical="center"/>
    </xf>
    <xf numFmtId="0" fontId="4" fillId="0" borderId="4" xfId="3" applyFont="1" applyBorder="1" applyAlignment="1">
      <alignment vertical="center"/>
    </xf>
    <xf numFmtId="0" fontId="4" fillId="2" borderId="5" xfId="3" applyFont="1" applyFill="1" applyBorder="1" applyAlignment="1">
      <alignment vertical="center"/>
    </xf>
    <xf numFmtId="0" fontId="6" fillId="2" borderId="8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0" borderId="2" xfId="3" applyFont="1" applyBorder="1" applyAlignment="1">
      <alignment vertical="center"/>
    </xf>
    <xf numFmtId="0" fontId="4" fillId="0" borderId="2" xfId="3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0" borderId="12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4" fillId="0" borderId="12" xfId="3" applyFont="1" applyBorder="1" applyAlignment="1">
      <alignment vertical="center"/>
    </xf>
    <xf numFmtId="0" fontId="6" fillId="2" borderId="8" xfId="3" applyFont="1" applyFill="1" applyBorder="1" applyAlignment="1">
      <alignment vertical="center"/>
    </xf>
    <xf numFmtId="0" fontId="4" fillId="2" borderId="8" xfId="3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1" fillId="0" borderId="0" xfId="1" applyNumberFormat="1" applyAlignment="1">
      <alignment vertical="center"/>
    </xf>
    <xf numFmtId="0" fontId="1" fillId="0" borderId="0" xfId="3" applyFill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1" fillId="0" borderId="0" xfId="1" applyNumberFormat="1" applyBorder="1" applyAlignment="1">
      <alignment vertical="center"/>
    </xf>
    <xf numFmtId="0" fontId="1" fillId="0" borderId="0" xfId="3" applyFill="1" applyBorder="1" applyAlignment="1">
      <alignment vertical="center"/>
    </xf>
    <xf numFmtId="164" fontId="4" fillId="0" borderId="14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6" fillId="0" borderId="0" xfId="3" applyFont="1" applyBorder="1" applyAlignment="1">
      <alignment vertical="center" wrapText="1"/>
    </xf>
    <xf numFmtId="0" fontId="6" fillId="2" borderId="8" xfId="3" applyFont="1" applyFill="1" applyBorder="1" applyAlignment="1">
      <alignment horizontal="center" vertical="center" wrapText="1"/>
    </xf>
    <xf numFmtId="10" fontId="4" fillId="0" borderId="1" xfId="3" applyNumberFormat="1" applyFont="1" applyBorder="1" applyAlignment="1">
      <alignment vertical="center"/>
    </xf>
    <xf numFmtId="10" fontId="4" fillId="0" borderId="0" xfId="3" applyNumberFormat="1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0" fontId="4" fillId="0" borderId="1" xfId="2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4" fillId="0" borderId="2" xfId="3" applyFont="1" applyBorder="1" applyAlignment="1">
      <alignment horizontal="left" vertical="center"/>
    </xf>
    <xf numFmtId="0" fontId="4" fillId="0" borderId="3" xfId="3" applyFont="1" applyBorder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6" fillId="2" borderId="1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</cellXfs>
  <cellStyles count="4">
    <cellStyle name="Migliaia" xfId="1" builtinId="3"/>
    <cellStyle name="Normale" xfId="0" builtinId="0"/>
    <cellStyle name="Normale 10 2" xfId="3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54"/>
  <sheetViews>
    <sheetView tabSelected="1" workbookViewId="0">
      <selection activeCell="L51" sqref="L51"/>
    </sheetView>
  </sheetViews>
  <sheetFormatPr defaultRowHeight="15" x14ac:dyDescent="0.25"/>
  <cols>
    <col min="1" max="2" width="9.140625" style="2"/>
    <col min="3" max="3" width="45" style="2" customWidth="1"/>
    <col min="4" max="4" width="17.28515625" style="2" bestFit="1" customWidth="1"/>
    <col min="5" max="5" width="19.5703125" style="2" customWidth="1"/>
    <col min="6" max="6" width="17.5703125" style="2" customWidth="1"/>
    <col min="7" max="7" width="20.28515625" style="2" bestFit="1" customWidth="1"/>
    <col min="8" max="8" width="12.42578125" style="2" customWidth="1"/>
    <col min="9" max="9" width="28.42578125" style="2" bestFit="1" customWidth="1"/>
    <col min="10" max="10" width="14.28515625" style="2" customWidth="1"/>
    <col min="11" max="11" width="11.42578125" style="2" customWidth="1"/>
    <col min="12" max="12" width="17" style="2" customWidth="1"/>
    <col min="13" max="13" width="31.28515625" style="2" customWidth="1"/>
    <col min="14" max="14" width="11.7109375" style="2" customWidth="1"/>
    <col min="15" max="15" width="7.7109375" style="2" customWidth="1"/>
    <col min="16" max="16" width="12.42578125" style="2" bestFit="1" customWidth="1"/>
    <col min="17" max="17" width="19" style="2" customWidth="1"/>
    <col min="18" max="18" width="12.42578125" style="2" bestFit="1" customWidth="1"/>
    <col min="19" max="19" width="11" style="2" bestFit="1" customWidth="1"/>
    <col min="20" max="16384" width="9.140625" style="2"/>
  </cols>
  <sheetData>
    <row r="1" spans="3:19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ht="17.100000000000001" customHeight="1" x14ac:dyDescent="0.25">
      <c r="C2" s="54" t="s">
        <v>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3:19" x14ac:dyDescent="0.25">
      <c r="C3" s="3" t="s">
        <v>1</v>
      </c>
      <c r="D3" s="55" t="s">
        <v>75</v>
      </c>
      <c r="E3" s="56"/>
      <c r="F3" s="57"/>
      <c r="G3" s="4"/>
      <c r="H3" s="5" t="s">
        <v>2</v>
      </c>
      <c r="I3" s="6" t="s">
        <v>76</v>
      </c>
      <c r="J3" s="58" t="s">
        <v>3</v>
      </c>
      <c r="K3" s="59"/>
      <c r="L3" s="6">
        <v>5587</v>
      </c>
      <c r="M3" s="3" t="s">
        <v>4</v>
      </c>
      <c r="N3" s="55" t="s">
        <v>77</v>
      </c>
      <c r="O3" s="56"/>
      <c r="P3" s="56"/>
      <c r="Q3" s="57"/>
      <c r="R3" s="7"/>
      <c r="S3" s="7"/>
    </row>
    <row r="4" spans="3:19" ht="8.1" customHeight="1" x14ac:dyDescent="0.25">
      <c r="C4" s="60" t="s">
        <v>5</v>
      </c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3:19" ht="24.95" customHeight="1" x14ac:dyDescent="0.25">
      <c r="C5" s="61"/>
      <c r="D5" s="63" t="s">
        <v>6</v>
      </c>
      <c r="E5" s="65" t="s">
        <v>7</v>
      </c>
      <c r="F5" s="66"/>
      <c r="G5" s="10"/>
      <c r="H5" s="67" t="s">
        <v>8</v>
      </c>
      <c r="I5" s="67" t="s">
        <v>9</v>
      </c>
      <c r="J5" s="67" t="s">
        <v>10</v>
      </c>
      <c r="K5" s="67" t="s">
        <v>11</v>
      </c>
      <c r="L5" s="67" t="s">
        <v>12</v>
      </c>
      <c r="M5" s="67" t="s">
        <v>13</v>
      </c>
      <c r="N5" s="69" t="s">
        <v>14</v>
      </c>
      <c r="O5" s="71" t="s">
        <v>15</v>
      </c>
      <c r="P5" s="71"/>
      <c r="Q5" s="9"/>
      <c r="R5" s="9"/>
      <c r="S5" s="9"/>
    </row>
    <row r="6" spans="3:19" ht="24.95" customHeight="1" x14ac:dyDescent="0.25">
      <c r="C6" s="62"/>
      <c r="D6" s="64"/>
      <c r="E6" s="11" t="s">
        <v>16</v>
      </c>
      <c r="F6" s="12" t="s">
        <v>17</v>
      </c>
      <c r="G6" s="10"/>
      <c r="H6" s="68"/>
      <c r="I6" s="68"/>
      <c r="J6" s="68"/>
      <c r="K6" s="68"/>
      <c r="L6" s="68"/>
      <c r="M6" s="68"/>
      <c r="N6" s="70"/>
      <c r="O6" s="71"/>
      <c r="P6" s="71"/>
      <c r="Q6" s="9"/>
      <c r="R6" s="9"/>
      <c r="S6" s="9"/>
    </row>
    <row r="7" spans="3:19" ht="32.25" customHeight="1" x14ac:dyDescent="0.25">
      <c r="C7" s="13" t="s">
        <v>18</v>
      </c>
      <c r="D7" s="14">
        <v>8233</v>
      </c>
      <c r="E7" s="14">
        <v>74250.160000000033</v>
      </c>
      <c r="F7" s="14">
        <v>0</v>
      </c>
      <c r="G7" s="9"/>
      <c r="H7" s="15">
        <v>3.3</v>
      </c>
      <c r="I7" s="15">
        <v>9.42</v>
      </c>
      <c r="J7" s="15">
        <v>1.84</v>
      </c>
      <c r="K7" s="15">
        <v>2</v>
      </c>
      <c r="L7" s="15">
        <v>2</v>
      </c>
      <c r="M7" s="6">
        <v>1987</v>
      </c>
      <c r="N7" s="6">
        <v>1984</v>
      </c>
      <c r="O7" s="53"/>
      <c r="P7" s="53"/>
      <c r="Q7" s="9"/>
      <c r="R7" s="9"/>
      <c r="S7" s="9"/>
    </row>
    <row r="8" spans="3:19" ht="44.25" customHeight="1" x14ac:dyDescent="0.25">
      <c r="C8" s="16" t="s">
        <v>19</v>
      </c>
      <c r="D8" s="14">
        <v>0</v>
      </c>
      <c r="E8" s="14">
        <v>0</v>
      </c>
      <c r="F8" s="14">
        <v>0</v>
      </c>
      <c r="G8" s="9"/>
      <c r="H8" s="72" t="s">
        <v>20</v>
      </c>
      <c r="I8" s="72"/>
      <c r="J8" s="72"/>
      <c r="K8" s="72"/>
      <c r="L8" s="72"/>
      <c r="M8" s="72"/>
      <c r="N8" s="72"/>
      <c r="O8" s="9"/>
      <c r="P8" s="9"/>
      <c r="Q8" s="9"/>
      <c r="R8" s="9"/>
      <c r="S8" s="9"/>
    </row>
    <row r="9" spans="3:19" ht="47.1" customHeight="1" x14ac:dyDescent="0.25">
      <c r="C9" s="13" t="s">
        <v>21</v>
      </c>
      <c r="D9" s="14">
        <v>0</v>
      </c>
      <c r="E9" s="14">
        <v>0</v>
      </c>
      <c r="F9" s="14">
        <v>0</v>
      </c>
      <c r="G9" s="9"/>
      <c r="H9" s="69" t="s">
        <v>22</v>
      </c>
      <c r="I9" s="65" t="s">
        <v>23</v>
      </c>
      <c r="J9" s="74"/>
      <c r="K9" s="74"/>
      <c r="L9" s="74"/>
      <c r="M9" s="74"/>
      <c r="N9" s="66"/>
      <c r="O9" s="9"/>
      <c r="P9" s="9"/>
      <c r="Q9" s="9"/>
      <c r="R9" s="9"/>
      <c r="S9" s="9"/>
    </row>
    <row r="10" spans="3:19" ht="38.1" customHeight="1" thickBot="1" x14ac:dyDescent="0.3">
      <c r="C10" s="13" t="s">
        <v>24</v>
      </c>
      <c r="D10" s="14">
        <v>0</v>
      </c>
      <c r="E10" s="14">
        <v>0</v>
      </c>
      <c r="F10" s="14">
        <v>0</v>
      </c>
      <c r="G10" s="9"/>
      <c r="H10" s="73"/>
      <c r="I10" s="17" t="s">
        <v>25</v>
      </c>
      <c r="J10" s="11" t="s">
        <v>26</v>
      </c>
      <c r="K10" s="11" t="s">
        <v>27</v>
      </c>
      <c r="L10" s="18" t="s">
        <v>28</v>
      </c>
      <c r="M10" s="11" t="s">
        <v>29</v>
      </c>
      <c r="N10" s="11" t="s">
        <v>30</v>
      </c>
      <c r="O10" s="9"/>
      <c r="P10" s="9"/>
      <c r="Q10" s="9"/>
      <c r="R10" s="9"/>
      <c r="S10" s="9"/>
    </row>
    <row r="11" spans="3:19" ht="15.75" thickBot="1" x14ac:dyDescent="0.3">
      <c r="C11" s="6" t="s">
        <v>31</v>
      </c>
      <c r="D11" s="14">
        <f>SUM(D7:D10)</f>
        <v>8233</v>
      </c>
      <c r="E11" s="14">
        <f>SUM(E7:E10)</f>
        <v>74250.160000000033</v>
      </c>
      <c r="F11" s="14">
        <f>SUM(F7:F10)</f>
        <v>0</v>
      </c>
      <c r="G11" s="9"/>
      <c r="H11" s="19" t="s">
        <v>32</v>
      </c>
      <c r="I11" s="20"/>
      <c r="J11" s="6"/>
      <c r="K11" s="6"/>
      <c r="L11" s="6"/>
      <c r="M11" s="6"/>
      <c r="N11" s="6"/>
      <c r="O11" s="9"/>
      <c r="P11" s="9"/>
      <c r="Q11" s="9"/>
      <c r="R11" s="9"/>
      <c r="S11" s="9"/>
    </row>
    <row r="12" spans="3:19" ht="8.1" customHeight="1" x14ac:dyDescent="0.2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3:19" ht="50.1" customHeight="1" x14ac:dyDescent="0.25">
      <c r="C13" s="21"/>
      <c r="D13" s="75" t="s">
        <v>33</v>
      </c>
      <c r="E13" s="75"/>
      <c r="F13" s="75"/>
      <c r="G13" s="75"/>
      <c r="H13" s="75" t="s">
        <v>34</v>
      </c>
      <c r="I13" s="75"/>
      <c r="J13" s="75"/>
      <c r="K13" s="75"/>
      <c r="L13" s="75" t="s">
        <v>35</v>
      </c>
      <c r="M13" s="75"/>
      <c r="N13" s="75"/>
      <c r="O13" s="75"/>
      <c r="P13" s="75" t="s">
        <v>36</v>
      </c>
      <c r="Q13" s="75"/>
      <c r="R13" s="75"/>
      <c r="S13" s="75"/>
    </row>
    <row r="14" spans="3:19" x14ac:dyDescent="0.25">
      <c r="C14" s="22" t="s">
        <v>37</v>
      </c>
      <c r="D14" s="12" t="s">
        <v>31</v>
      </c>
      <c r="E14" s="12" t="s">
        <v>38</v>
      </c>
      <c r="F14" s="12" t="s">
        <v>39</v>
      </c>
      <c r="G14" s="12" t="s">
        <v>30</v>
      </c>
      <c r="H14" s="12" t="s">
        <v>31</v>
      </c>
      <c r="I14" s="12" t="s">
        <v>38</v>
      </c>
      <c r="J14" s="12" t="s">
        <v>39</v>
      </c>
      <c r="K14" s="12" t="s">
        <v>30</v>
      </c>
      <c r="L14" s="23" t="s">
        <v>31</v>
      </c>
      <c r="M14" s="23" t="s">
        <v>38</v>
      </c>
      <c r="N14" s="23" t="s">
        <v>39</v>
      </c>
      <c r="O14" s="23" t="s">
        <v>30</v>
      </c>
      <c r="P14" s="12" t="s">
        <v>31</v>
      </c>
      <c r="Q14" s="12" t="s">
        <v>38</v>
      </c>
      <c r="R14" s="12" t="s">
        <v>39</v>
      </c>
      <c r="S14" s="12" t="s">
        <v>30</v>
      </c>
    </row>
    <row r="15" spans="3:19" x14ac:dyDescent="0.25">
      <c r="C15" s="24" t="s">
        <v>40</v>
      </c>
      <c r="D15" s="14">
        <v>16089377.078332257</v>
      </c>
      <c r="E15" s="14">
        <v>11600800.591100918</v>
      </c>
      <c r="F15" s="14">
        <v>3423994.243011157</v>
      </c>
      <c r="G15" s="14">
        <v>1064582.2442201814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16089377.078332257</v>
      </c>
      <c r="Q15" s="14">
        <v>11600800.591100918</v>
      </c>
      <c r="R15" s="14">
        <v>3423994.243011157</v>
      </c>
      <c r="S15" s="14">
        <v>1064582.2442201814</v>
      </c>
    </row>
    <row r="16" spans="3:19" x14ac:dyDescent="0.25">
      <c r="C16" s="24" t="s">
        <v>41</v>
      </c>
      <c r="D16" s="14">
        <v>7969785.2404664271</v>
      </c>
      <c r="E16" s="14">
        <v>5774777.4056603815</v>
      </c>
      <c r="F16" s="14">
        <v>1871040.9886749133</v>
      </c>
      <c r="G16" s="14">
        <v>323966.84613113222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7969785.2404664271</v>
      </c>
      <c r="Q16" s="14">
        <v>5774777.4056603815</v>
      </c>
      <c r="R16" s="14">
        <v>1871040.9886749133</v>
      </c>
      <c r="S16" s="14">
        <v>323966.84613113222</v>
      </c>
    </row>
    <row r="17" spans="3:20" x14ac:dyDescent="0.25">
      <c r="C17" s="25" t="s">
        <v>42</v>
      </c>
      <c r="D17" s="14">
        <v>1894612.961022424</v>
      </c>
      <c r="E17" s="26"/>
      <c r="F17" s="26"/>
      <c r="G17" s="27"/>
      <c r="H17" s="14">
        <v>0</v>
      </c>
      <c r="I17" s="26"/>
      <c r="J17" s="26"/>
      <c r="K17" s="27"/>
      <c r="L17" s="14">
        <v>0</v>
      </c>
      <c r="M17" s="26"/>
      <c r="N17" s="26"/>
      <c r="O17" s="27"/>
      <c r="P17" s="14">
        <v>1894612.961022424</v>
      </c>
      <c r="Q17" s="26"/>
      <c r="R17" s="26"/>
      <c r="S17" s="26"/>
    </row>
    <row r="18" spans="3:20" x14ac:dyDescent="0.25">
      <c r="C18" s="25" t="s">
        <v>43</v>
      </c>
      <c r="D18" s="14">
        <v>555896.17281213042</v>
      </c>
      <c r="E18" s="26"/>
      <c r="F18" s="26"/>
      <c r="G18" s="27"/>
      <c r="H18" s="14">
        <v>0</v>
      </c>
      <c r="I18" s="26"/>
      <c r="J18" s="26"/>
      <c r="K18" s="27"/>
      <c r="L18" s="14">
        <v>0</v>
      </c>
      <c r="M18" s="26"/>
      <c r="N18" s="26"/>
      <c r="O18" s="27"/>
      <c r="P18" s="14">
        <v>555896.17281213042</v>
      </c>
      <c r="Q18" s="26"/>
      <c r="R18" s="26"/>
      <c r="S18" s="26"/>
    </row>
    <row r="19" spans="3:20" ht="15.75" thickBot="1" x14ac:dyDescent="0.3">
      <c r="C19" s="25" t="s">
        <v>44</v>
      </c>
      <c r="D19" s="14">
        <v>0</v>
      </c>
      <c r="E19" s="26"/>
      <c r="F19" s="26"/>
      <c r="G19" s="27"/>
      <c r="H19" s="14">
        <v>0</v>
      </c>
      <c r="I19" s="26"/>
      <c r="J19" s="26"/>
      <c r="K19" s="26"/>
      <c r="L19" s="76" t="s">
        <v>45</v>
      </c>
      <c r="M19" s="76"/>
      <c r="N19" s="76"/>
      <c r="O19" s="76"/>
      <c r="P19" s="14">
        <v>0</v>
      </c>
      <c r="Q19" s="26"/>
      <c r="R19" s="26"/>
      <c r="S19" s="26"/>
    </row>
    <row r="20" spans="3:20" ht="15.75" thickBot="1" x14ac:dyDescent="0.3">
      <c r="C20" s="24" t="s">
        <v>46</v>
      </c>
      <c r="D20" s="28">
        <v>5519276.1066318732</v>
      </c>
      <c r="E20" s="26"/>
      <c r="F20" s="26"/>
      <c r="G20" s="26"/>
      <c r="H20" s="28">
        <f>+H16-H17-H18+H19</f>
        <v>0</v>
      </c>
      <c r="I20" s="26"/>
      <c r="J20" s="26"/>
      <c r="K20" s="26"/>
      <c r="L20" s="76"/>
      <c r="M20" s="76"/>
      <c r="N20" s="76"/>
      <c r="O20" s="76"/>
      <c r="P20" s="28">
        <v>5519276.1066318732</v>
      </c>
      <c r="Q20" s="26"/>
      <c r="R20" s="26"/>
      <c r="S20" s="26"/>
    </row>
    <row r="21" spans="3:20" ht="8.1" customHeight="1" x14ac:dyDescent="0.25">
      <c r="C21" s="29"/>
      <c r="D21" s="30"/>
      <c r="E21" s="29"/>
      <c r="F21" s="29"/>
      <c r="G21" s="31"/>
      <c r="H21" s="30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3:20" ht="45" customHeight="1" x14ac:dyDescent="0.25">
      <c r="C22" s="21"/>
      <c r="D22" s="75" t="s">
        <v>33</v>
      </c>
      <c r="E22" s="75"/>
      <c r="F22" s="75"/>
      <c r="G22" s="75"/>
      <c r="J22" s="77" t="s">
        <v>47</v>
      </c>
      <c r="K22" s="78"/>
      <c r="L22" s="78"/>
      <c r="M22" s="79"/>
      <c r="N22" s="29"/>
      <c r="O22" s="29"/>
      <c r="P22" s="80" t="s">
        <v>36</v>
      </c>
      <c r="Q22" s="81"/>
      <c r="R22" s="81"/>
      <c r="S22" s="82"/>
    </row>
    <row r="23" spans="3:20" x14ac:dyDescent="0.25">
      <c r="C23" s="32" t="s">
        <v>48</v>
      </c>
      <c r="D23" s="12" t="s">
        <v>31</v>
      </c>
      <c r="E23" s="12" t="s">
        <v>38</v>
      </c>
      <c r="F23" s="12" t="s">
        <v>39</v>
      </c>
      <c r="G23" s="12" t="s">
        <v>30</v>
      </c>
      <c r="J23" s="33" t="s">
        <v>31</v>
      </c>
      <c r="K23" s="33" t="s">
        <v>38</v>
      </c>
      <c r="L23" s="33" t="s">
        <v>39</v>
      </c>
      <c r="M23" s="33" t="s">
        <v>30</v>
      </c>
      <c r="N23" s="7"/>
      <c r="O23" s="7"/>
      <c r="P23" s="12" t="s">
        <v>31</v>
      </c>
      <c r="Q23" s="12" t="s">
        <v>38</v>
      </c>
      <c r="R23" s="12" t="s">
        <v>39</v>
      </c>
      <c r="S23" s="12" t="s">
        <v>30</v>
      </c>
    </row>
    <row r="24" spans="3:20" x14ac:dyDescent="0.25">
      <c r="C24" s="25" t="s">
        <v>49</v>
      </c>
      <c r="D24" s="34">
        <v>6480486.6229595197</v>
      </c>
      <c r="E24" s="35">
        <v>4541056.4960599998</v>
      </c>
      <c r="F24" s="36">
        <v>1047652.01050999</v>
      </c>
      <c r="G24" s="34">
        <v>891778.11638952605</v>
      </c>
      <c r="H24" s="37"/>
      <c r="I24" s="37"/>
      <c r="J24" s="14">
        <f>+P24-D24</f>
        <v>-18142.32150223013</v>
      </c>
      <c r="K24" s="14">
        <f t="shared" ref="K24:M25" si="0">+Q24-E24</f>
        <v>0</v>
      </c>
      <c r="L24" s="14">
        <f t="shared" si="0"/>
        <v>0</v>
      </c>
      <c r="M24" s="14">
        <f t="shared" si="0"/>
        <v>-18142.32150223502</v>
      </c>
      <c r="N24" s="26"/>
      <c r="O24" s="26"/>
      <c r="P24" s="34">
        <v>6462344.3014572896</v>
      </c>
      <c r="Q24" s="34">
        <v>4541056.4960599998</v>
      </c>
      <c r="R24" s="34">
        <v>1047652.01050999</v>
      </c>
      <c r="S24" s="34">
        <v>873635.79488729103</v>
      </c>
      <c r="T24" s="38"/>
    </row>
    <row r="25" spans="3:20" x14ac:dyDescent="0.25">
      <c r="C25" s="25" t="s">
        <v>50</v>
      </c>
      <c r="D25" s="34">
        <v>3833868.1526804501</v>
      </c>
      <c r="E25" s="35">
        <v>2763024.0467229201</v>
      </c>
      <c r="F25" s="36">
        <v>729807.608444768</v>
      </c>
      <c r="G25" s="34">
        <v>341036.49751275801</v>
      </c>
      <c r="H25" s="37"/>
      <c r="I25" s="37"/>
      <c r="J25" s="14">
        <f>+P25-D25</f>
        <v>-1240.5783615303226</v>
      </c>
      <c r="K25" s="14">
        <f t="shared" si="0"/>
        <v>0</v>
      </c>
      <c r="L25" s="14">
        <f t="shared" si="0"/>
        <v>0</v>
      </c>
      <c r="M25" s="14">
        <f t="shared" si="0"/>
        <v>-1240.5783615330001</v>
      </c>
      <c r="N25" s="26"/>
      <c r="O25" s="26"/>
      <c r="P25" s="34">
        <v>3832627.5743189198</v>
      </c>
      <c r="Q25" s="34">
        <v>2763024.0467229201</v>
      </c>
      <c r="R25" s="34">
        <v>729807.608444768</v>
      </c>
      <c r="S25" s="34">
        <v>339795.91915122501</v>
      </c>
      <c r="T25" s="38"/>
    </row>
    <row r="26" spans="3:20" x14ac:dyDescent="0.25">
      <c r="C26" s="25" t="s">
        <v>51</v>
      </c>
      <c r="D26" s="34">
        <v>0</v>
      </c>
      <c r="E26" s="39"/>
      <c r="F26" s="39"/>
      <c r="G26" s="39"/>
      <c r="H26" s="40"/>
      <c r="I26" s="37"/>
      <c r="J26" s="14">
        <f>+P26-D26</f>
        <v>0</v>
      </c>
      <c r="K26" s="26"/>
      <c r="L26" s="26"/>
      <c r="M26" s="26"/>
      <c r="N26" s="26"/>
      <c r="O26" s="26"/>
      <c r="P26" s="34">
        <v>0</v>
      </c>
      <c r="Q26" s="39"/>
      <c r="R26" s="39"/>
      <c r="S26" s="39"/>
      <c r="T26" s="41"/>
    </row>
    <row r="27" spans="3:20" ht="15.75" thickBot="1" x14ac:dyDescent="0.3">
      <c r="C27" s="25" t="s">
        <v>52</v>
      </c>
      <c r="D27" s="42">
        <v>559925.01303821499</v>
      </c>
      <c r="E27" s="39"/>
      <c r="F27" s="39"/>
      <c r="G27" s="39"/>
      <c r="H27" s="40"/>
      <c r="I27" s="37"/>
      <c r="J27" s="14">
        <f>+P27-D27</f>
        <v>0</v>
      </c>
      <c r="K27" s="26"/>
      <c r="L27" s="26"/>
      <c r="M27" s="26"/>
      <c r="N27" s="26"/>
      <c r="O27" s="26"/>
      <c r="P27" s="34">
        <v>559925.01303821499</v>
      </c>
      <c r="Q27" s="39"/>
      <c r="R27" s="39"/>
      <c r="S27" s="39"/>
      <c r="T27" s="41"/>
    </row>
    <row r="28" spans="3:20" ht="15.75" thickBot="1" x14ac:dyDescent="0.3">
      <c r="C28" s="25" t="s">
        <v>53</v>
      </c>
      <c r="D28" s="28">
        <v>3273943.1396422349</v>
      </c>
      <c r="E28" s="26"/>
      <c r="F28" s="26"/>
      <c r="G28" s="26"/>
      <c r="H28" s="37"/>
      <c r="I28" s="37"/>
      <c r="J28" s="28">
        <f>+P28-D28</f>
        <v>-1240.5783615298569</v>
      </c>
      <c r="K28" s="26"/>
      <c r="L28" s="43"/>
      <c r="M28" s="43"/>
      <c r="N28" s="26"/>
      <c r="O28" s="26"/>
      <c r="P28" s="28">
        <v>3272702.561280705</v>
      </c>
      <c r="Q28" s="39"/>
      <c r="R28" s="39"/>
      <c r="S28" s="39"/>
      <c r="T28" s="38"/>
    </row>
    <row r="29" spans="3:20" ht="16.5" customHeight="1" x14ac:dyDescent="0.25">
      <c r="C29" s="44" t="s">
        <v>54</v>
      </c>
      <c r="D29" s="7"/>
      <c r="E29" s="7"/>
      <c r="F29" s="7"/>
      <c r="G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3:20" ht="18.75" customHeight="1" x14ac:dyDescent="0.25">
      <c r="C30" s="45"/>
      <c r="D30" s="46"/>
      <c r="E30" s="29"/>
      <c r="F30" s="29"/>
      <c r="G30" s="29"/>
      <c r="H30" s="29"/>
      <c r="I30" s="29"/>
      <c r="J30" s="7"/>
      <c r="K30" s="7"/>
      <c r="L30" s="7"/>
      <c r="M30" s="29"/>
      <c r="N30" s="29"/>
      <c r="O30" s="29"/>
      <c r="P30" s="29"/>
      <c r="Q30" s="29"/>
      <c r="R30" s="29"/>
      <c r="S30" s="29"/>
    </row>
    <row r="31" spans="3:20" ht="18.75" x14ac:dyDescent="0.25">
      <c r="C31" s="54" t="s">
        <v>55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3:20" ht="24.95" customHeight="1" x14ac:dyDescent="0.25">
      <c r="C32" s="21"/>
      <c r="D32" s="75" t="s">
        <v>33</v>
      </c>
      <c r="E32" s="75"/>
      <c r="F32" s="75"/>
      <c r="G32" s="75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3:19" ht="24.95" customHeight="1" x14ac:dyDescent="0.25">
      <c r="C33" s="48" t="s">
        <v>56</v>
      </c>
      <c r="D33" s="75"/>
      <c r="E33" s="75"/>
      <c r="F33" s="75"/>
      <c r="G33" s="75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3:19" x14ac:dyDescent="0.25">
      <c r="C34" s="25" t="s">
        <v>57</v>
      </c>
      <c r="D34" s="49">
        <v>0.49534454949156642</v>
      </c>
      <c r="E34" s="49">
        <v>0.49779128261977601</v>
      </c>
      <c r="F34" s="49">
        <v>0.54644980566014834</v>
      </c>
      <c r="G34" s="49">
        <v>0.30431359144867348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3:19" x14ac:dyDescent="0.25">
      <c r="C35" s="25" t="s">
        <v>58</v>
      </c>
      <c r="D35" s="49">
        <v>0.59160189284205211</v>
      </c>
      <c r="E35" s="49">
        <v>0.6084540126554755</v>
      </c>
      <c r="F35" s="49">
        <v>0.69661261671182451</v>
      </c>
      <c r="G35" s="49">
        <v>0.38242303914508063</v>
      </c>
      <c r="H35" s="29"/>
      <c r="I35" s="29"/>
      <c r="J35" s="7"/>
      <c r="K35" s="7"/>
      <c r="L35" s="7"/>
      <c r="M35" s="29"/>
      <c r="N35" s="29"/>
      <c r="O35" s="29"/>
      <c r="P35" s="29"/>
      <c r="Q35" s="29"/>
      <c r="R35" s="29"/>
      <c r="S35" s="29"/>
    </row>
    <row r="36" spans="3:19" x14ac:dyDescent="0.25">
      <c r="C36" s="25" t="s">
        <v>59</v>
      </c>
      <c r="D36" s="49">
        <v>1.4827421171320205</v>
      </c>
      <c r="E36" s="49">
        <v>1.5546479329570622</v>
      </c>
      <c r="F36" s="49">
        <v>2.2682553067830025</v>
      </c>
      <c r="G36" s="49">
        <v>0.19377480188712656</v>
      </c>
      <c r="H36" s="29"/>
      <c r="I36" s="29"/>
      <c r="J36" s="7"/>
      <c r="K36" s="7"/>
      <c r="L36" s="7"/>
      <c r="M36" s="29"/>
      <c r="N36" s="29"/>
      <c r="O36" s="29"/>
      <c r="P36" s="29"/>
      <c r="Q36" s="29"/>
      <c r="R36" s="29"/>
      <c r="S36" s="29"/>
    </row>
    <row r="37" spans="3:19" x14ac:dyDescent="0.25">
      <c r="C37" s="25" t="s">
        <v>60</v>
      </c>
      <c r="D37" s="49">
        <v>1.0787843825287391</v>
      </c>
      <c r="E37" s="49">
        <v>1.0900206831386596</v>
      </c>
      <c r="F37" s="49">
        <v>1.5637455228263959</v>
      </c>
      <c r="G37" s="49">
        <v>-5.0052271548992278E-2</v>
      </c>
      <c r="H37" s="29"/>
      <c r="I37" s="29"/>
      <c r="J37" s="7"/>
      <c r="K37" s="7"/>
      <c r="L37" s="7"/>
      <c r="M37" s="29"/>
      <c r="N37" s="29"/>
      <c r="O37" s="29"/>
      <c r="P37" s="29"/>
      <c r="Q37" s="29"/>
      <c r="R37" s="29"/>
      <c r="S37" s="29"/>
    </row>
    <row r="38" spans="3:19" x14ac:dyDescent="0.25">
      <c r="C38" s="25" t="s">
        <v>61</v>
      </c>
      <c r="D38" s="49">
        <v>0.68581917010171423</v>
      </c>
      <c r="E38" s="50"/>
      <c r="F38" s="50"/>
      <c r="G38" s="50"/>
      <c r="H38" s="29"/>
      <c r="I38" s="29"/>
      <c r="J38" s="7"/>
      <c r="K38" s="7"/>
      <c r="L38" s="7"/>
      <c r="M38" s="29"/>
      <c r="N38" s="29"/>
      <c r="O38" s="29"/>
      <c r="P38" s="29"/>
      <c r="Q38" s="29"/>
      <c r="R38" s="29"/>
      <c r="S38" s="29"/>
    </row>
    <row r="39" spans="3:19" x14ac:dyDescent="0.25">
      <c r="C39" s="51"/>
      <c r="D39" s="29"/>
      <c r="E39" s="29"/>
      <c r="F39" s="29"/>
      <c r="G39" s="29"/>
      <c r="H39" s="29"/>
      <c r="I39" s="29"/>
      <c r="J39" s="7"/>
      <c r="K39" s="7"/>
      <c r="L39" s="7"/>
      <c r="M39" s="29"/>
      <c r="N39" s="29"/>
      <c r="O39" s="29"/>
      <c r="P39" s="29"/>
      <c r="Q39" s="29"/>
      <c r="R39" s="29"/>
      <c r="S39" s="29"/>
    </row>
    <row r="40" spans="3:19" ht="39.950000000000003" customHeight="1" x14ac:dyDescent="0.25">
      <c r="C40" s="51"/>
      <c r="D40" s="75" t="s">
        <v>62</v>
      </c>
      <c r="E40" s="75"/>
      <c r="F40" s="75"/>
      <c r="G40" s="75"/>
      <c r="H40" s="29"/>
      <c r="I40" s="29"/>
      <c r="J40" s="75" t="s">
        <v>63</v>
      </c>
      <c r="K40" s="75"/>
      <c r="L40" s="75"/>
      <c r="M40" s="75"/>
      <c r="N40" s="75"/>
      <c r="O40" s="47"/>
      <c r="P40" s="29"/>
      <c r="Q40" s="29"/>
      <c r="R40" s="29"/>
      <c r="S40" s="29"/>
    </row>
    <row r="41" spans="3:19" ht="24.95" customHeight="1" x14ac:dyDescent="0.25">
      <c r="C41" s="51"/>
      <c r="D41" s="86" t="s">
        <v>64</v>
      </c>
      <c r="E41" s="86"/>
      <c r="F41" s="87" t="s">
        <v>65</v>
      </c>
      <c r="G41" s="87" t="s">
        <v>66</v>
      </c>
      <c r="H41" s="29"/>
      <c r="I41" s="29"/>
      <c r="J41" s="11" t="s">
        <v>67</v>
      </c>
      <c r="K41" s="89" t="s">
        <v>68</v>
      </c>
      <c r="L41" s="89"/>
      <c r="M41" s="89"/>
      <c r="N41" s="12" t="s">
        <v>69</v>
      </c>
      <c r="O41" s="9"/>
      <c r="P41" s="29"/>
      <c r="Q41" s="29"/>
      <c r="R41" s="29"/>
      <c r="S41" s="29"/>
    </row>
    <row r="42" spans="3:19" ht="24.95" customHeight="1" x14ac:dyDescent="0.25">
      <c r="C42" s="51"/>
      <c r="D42" s="86"/>
      <c r="E42" s="86"/>
      <c r="F42" s="88"/>
      <c r="G42" s="88"/>
      <c r="H42" s="29"/>
      <c r="I42" s="29"/>
      <c r="J42" s="6">
        <v>2</v>
      </c>
      <c r="K42" s="83" t="s">
        <v>79</v>
      </c>
      <c r="L42" s="84" t="s">
        <v>78</v>
      </c>
      <c r="M42" s="85" t="s">
        <v>78</v>
      </c>
      <c r="N42" s="52">
        <v>0.47638321900246</v>
      </c>
      <c r="O42" s="9"/>
      <c r="P42" s="29"/>
      <c r="Q42" s="29"/>
      <c r="R42" s="29"/>
      <c r="S42" s="29"/>
    </row>
    <row r="43" spans="3:19" x14ac:dyDescent="0.25">
      <c r="C43" s="51"/>
      <c r="D43" s="90">
        <v>156.24</v>
      </c>
      <c r="E43" s="90"/>
      <c r="F43" s="15">
        <v>1372.43</v>
      </c>
      <c r="G43" s="15">
        <v>415.89</v>
      </c>
      <c r="H43" s="29"/>
      <c r="I43" s="29"/>
      <c r="J43" s="6">
        <v>3</v>
      </c>
      <c r="K43" s="83" t="s">
        <v>79</v>
      </c>
      <c r="L43" s="84" t="s">
        <v>78</v>
      </c>
      <c r="M43" s="85" t="s">
        <v>78</v>
      </c>
      <c r="N43" s="52">
        <v>0.12292513034432906</v>
      </c>
      <c r="O43" s="9"/>
      <c r="P43" s="29"/>
      <c r="Q43" s="29"/>
      <c r="R43" s="29"/>
      <c r="S43" s="29"/>
    </row>
    <row r="44" spans="3:19" x14ac:dyDescent="0.25">
      <c r="C44" s="51"/>
      <c r="D44" s="29"/>
      <c r="E44" s="29"/>
      <c r="F44" s="29"/>
      <c r="G44" s="29"/>
      <c r="H44" s="29"/>
      <c r="I44" s="29"/>
      <c r="J44" s="6">
        <v>1</v>
      </c>
      <c r="K44" s="83" t="s">
        <v>79</v>
      </c>
      <c r="L44" s="84" t="s">
        <v>78</v>
      </c>
      <c r="M44" s="85" t="s">
        <v>78</v>
      </c>
      <c r="N44" s="52">
        <v>0.11785357409644721</v>
      </c>
      <c r="O44" s="9"/>
      <c r="P44" s="29"/>
      <c r="Q44" s="29"/>
      <c r="R44" s="29"/>
      <c r="S44" s="29"/>
    </row>
    <row r="45" spans="3:19" x14ac:dyDescent="0.25">
      <c r="C45" s="51"/>
      <c r="D45" s="9"/>
      <c r="E45" s="9"/>
      <c r="F45" s="9"/>
      <c r="G45" s="9"/>
      <c r="H45" s="9"/>
      <c r="I45" s="9"/>
      <c r="J45" s="6">
        <v>2</v>
      </c>
      <c r="K45" s="83" t="s">
        <v>80</v>
      </c>
      <c r="L45" s="84" t="s">
        <v>78</v>
      </c>
      <c r="M45" s="85" t="s">
        <v>78</v>
      </c>
      <c r="N45" s="52">
        <v>0.11617846120825019</v>
      </c>
      <c r="O45" s="9"/>
      <c r="P45" s="9"/>
      <c r="Q45" s="9"/>
      <c r="R45" s="9"/>
      <c r="S45" s="9"/>
    </row>
    <row r="46" spans="3:19" x14ac:dyDescent="0.25">
      <c r="C46" s="10"/>
      <c r="D46" s="9"/>
      <c r="E46" s="9"/>
      <c r="F46" s="9"/>
      <c r="G46" s="9"/>
      <c r="H46" s="9"/>
      <c r="I46" s="10"/>
      <c r="J46" s="6">
        <v>3</v>
      </c>
      <c r="K46" s="83" t="s">
        <v>80</v>
      </c>
      <c r="L46" s="84" t="s">
        <v>78</v>
      </c>
      <c r="M46" s="85" t="s">
        <v>78</v>
      </c>
      <c r="N46" s="52">
        <v>8.4391162900308889E-2</v>
      </c>
      <c r="O46" s="9"/>
      <c r="P46" s="9"/>
      <c r="Q46" s="9"/>
      <c r="R46" s="9"/>
      <c r="S46" s="9"/>
    </row>
    <row r="47" spans="3:19" x14ac:dyDescent="0.25">
      <c r="C47" s="9"/>
      <c r="D47" s="9"/>
      <c r="E47" s="9"/>
      <c r="F47" s="9"/>
      <c r="G47" s="9"/>
      <c r="H47" s="9"/>
      <c r="I47" s="9"/>
      <c r="J47" s="6">
        <v>2</v>
      </c>
      <c r="K47" s="83" t="s">
        <v>81</v>
      </c>
      <c r="L47" s="84" t="s">
        <v>78</v>
      </c>
      <c r="M47" s="85" t="s">
        <v>78</v>
      </c>
      <c r="N47" s="52">
        <v>7.2694562491020853E-2</v>
      </c>
      <c r="O47" s="9"/>
      <c r="P47" s="9"/>
      <c r="Q47" s="9"/>
      <c r="R47" s="9"/>
      <c r="S47" s="9"/>
    </row>
    <row r="48" spans="3:19" x14ac:dyDescent="0.25">
      <c r="C48" s="9"/>
      <c r="D48" s="9"/>
      <c r="E48" s="9"/>
      <c r="F48" s="9"/>
      <c r="G48" s="9"/>
      <c r="H48" s="9"/>
      <c r="I48" s="9"/>
      <c r="J48" s="6" t="s">
        <v>78</v>
      </c>
      <c r="K48" s="55" t="s">
        <v>78</v>
      </c>
      <c r="L48" s="56" t="s">
        <v>78</v>
      </c>
      <c r="M48" s="57" t="s">
        <v>78</v>
      </c>
      <c r="N48" s="52" t="s">
        <v>78</v>
      </c>
      <c r="O48" s="9"/>
      <c r="P48" s="9"/>
      <c r="Q48" s="9"/>
      <c r="R48" s="9"/>
      <c r="S48" s="9"/>
    </row>
    <row r="49" spans="3:19" ht="30" customHeight="1" x14ac:dyDescent="0.25">
      <c r="C49" s="92" t="s">
        <v>70</v>
      </c>
      <c r="D49" s="92"/>
      <c r="E49" s="92"/>
      <c r="F49" s="92"/>
      <c r="G49" s="92"/>
      <c r="H49" s="92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3:19" ht="30" customHeight="1" x14ac:dyDescent="0.25">
      <c r="C50" s="93" t="s">
        <v>71</v>
      </c>
      <c r="D50" s="93"/>
      <c r="E50" s="93"/>
      <c r="F50" s="93"/>
      <c r="G50" s="93"/>
      <c r="H50" s="15">
        <v>34.65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3:19" ht="30" customHeight="1" x14ac:dyDescent="0.25">
      <c r="C51" s="93" t="s">
        <v>72</v>
      </c>
      <c r="D51" s="93"/>
      <c r="E51" s="93"/>
      <c r="F51" s="93"/>
      <c r="G51" s="93"/>
      <c r="H51" s="15">
        <v>48.4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3:19" ht="30" customHeight="1" x14ac:dyDescent="0.25">
      <c r="C52" s="93" t="s">
        <v>73</v>
      </c>
      <c r="D52" s="93"/>
      <c r="E52" s="93"/>
      <c r="F52" s="93"/>
      <c r="G52" s="93"/>
      <c r="H52" s="15">
        <v>12.34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3:19" ht="30" customHeight="1" x14ac:dyDescent="0.25">
      <c r="C53" s="93" t="s">
        <v>74</v>
      </c>
      <c r="D53" s="93"/>
      <c r="E53" s="93"/>
      <c r="F53" s="93"/>
      <c r="G53" s="93"/>
      <c r="H53" s="15">
        <v>16.87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3:19" x14ac:dyDescent="0.25">
      <c r="C54" s="91"/>
      <c r="D54" s="91"/>
      <c r="E54" s="91"/>
      <c r="F54" s="91"/>
      <c r="G54" s="91"/>
      <c r="H54" s="2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</sheetData>
  <mergeCells count="49">
    <mergeCell ref="C54:G54"/>
    <mergeCell ref="K48:M48"/>
    <mergeCell ref="C49:H49"/>
    <mergeCell ref="C50:G50"/>
    <mergeCell ref="C51:G51"/>
    <mergeCell ref="C52:G52"/>
    <mergeCell ref="C53:G53"/>
    <mergeCell ref="K47:M47"/>
    <mergeCell ref="D32:G33"/>
    <mergeCell ref="D40:G40"/>
    <mergeCell ref="J40:N40"/>
    <mergeCell ref="D41:E42"/>
    <mergeCell ref="F41:F42"/>
    <mergeCell ref="G41:G42"/>
    <mergeCell ref="K41:M41"/>
    <mergeCell ref="K42:M42"/>
    <mergeCell ref="D43:E43"/>
    <mergeCell ref="K43:M43"/>
    <mergeCell ref="K44:M44"/>
    <mergeCell ref="K45:M45"/>
    <mergeCell ref="K46:M46"/>
    <mergeCell ref="C31:S31"/>
    <mergeCell ref="H8:N8"/>
    <mergeCell ref="H9:H10"/>
    <mergeCell ref="I9:N9"/>
    <mergeCell ref="D13:G13"/>
    <mergeCell ref="H13:K13"/>
    <mergeCell ref="L13:O13"/>
    <mergeCell ref="P13:S13"/>
    <mergeCell ref="L19:O20"/>
    <mergeCell ref="D22:G22"/>
    <mergeCell ref="J22:M22"/>
    <mergeCell ref="P22:S22"/>
    <mergeCell ref="O7:P7"/>
    <mergeCell ref="C2:S2"/>
    <mergeCell ref="D3:F3"/>
    <mergeCell ref="J3:K3"/>
    <mergeCell ref="N3:Q3"/>
    <mergeCell ref="C4:C6"/>
    <mergeCell ref="D5:D6"/>
    <mergeCell ref="E5:F5"/>
    <mergeCell ref="H5:H6"/>
    <mergeCell ref="I5:I6"/>
    <mergeCell ref="J5:J6"/>
    <mergeCell ref="K5:K6"/>
    <mergeCell ref="L5:L6"/>
    <mergeCell ref="M5:M6"/>
    <mergeCell ref="N5:N6"/>
    <mergeCell ref="O5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Tab18_Riva del Garda_5587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Zappalà</dc:creator>
  <cp:lastModifiedBy>Caterina Ricottilli</cp:lastModifiedBy>
  <dcterms:created xsi:type="dcterms:W3CDTF">2019-02-18T13:25:56Z</dcterms:created>
  <dcterms:modified xsi:type="dcterms:W3CDTF">2019-03-26T16:40:06Z</dcterms:modified>
</cp:coreProperties>
</file>